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843baa6eff851322/Munslow PC - Copy/Accounts 2023-24/"/>
    </mc:Choice>
  </mc:AlternateContent>
  <xr:revisionPtr revIDLastSave="0" documentId="8_{E5E34944-311A-41D7-B5DC-90B3B863F0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Print_Area" localSheetId="0">Sheet1!$A$1:$H$34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29" i="1"/>
  <c r="G32" i="1" l="1"/>
  <c r="G29" i="1"/>
  <c r="F29" i="1"/>
  <c r="D44" i="1"/>
  <c r="D50" i="1"/>
  <c r="B58" i="1"/>
  <c r="C53" i="1" s="1"/>
  <c r="C58" i="1" s="1"/>
  <c r="D58" i="1" s="1"/>
  <c r="E53" i="1" s="1"/>
  <c r="C64" i="1"/>
  <c r="E61" i="1" s="1"/>
  <c r="E64" i="1" s="1"/>
  <c r="F61" i="1" s="1"/>
  <c r="F64" i="1" s="1"/>
  <c r="G61" i="1" s="1"/>
  <c r="G64" i="1" s="1"/>
  <c r="C50" i="1"/>
  <c r="C44" i="1"/>
  <c r="D9" i="1"/>
  <c r="C33" i="1"/>
  <c r="B50" i="1"/>
  <c r="B44" i="1"/>
  <c r="E29" i="1"/>
  <c r="C29" i="1"/>
  <c r="B29" i="1"/>
  <c r="B9" i="1"/>
  <c r="E31" i="1"/>
  <c r="E32" i="1" s="1"/>
  <c r="E40" i="1" l="1"/>
  <c r="E44" i="1" s="1"/>
  <c r="F40" i="1" s="1"/>
  <c r="F44" i="1" s="1"/>
  <c r="G40" i="1" s="1"/>
  <c r="G44" i="1" s="1"/>
  <c r="C9" i="1"/>
  <c r="F31" i="1"/>
  <c r="G34" i="1" l="1"/>
  <c r="F32" i="1"/>
  <c r="F33" i="1" s="1"/>
  <c r="E9" i="1"/>
  <c r="F8" i="1" s="1"/>
  <c r="F9" i="1" s="1"/>
  <c r="G8" i="1" s="1"/>
  <c r="G9" i="1" s="1"/>
  <c r="F34" i="1"/>
  <c r="C31" i="1"/>
  <c r="C34" i="1" l="1"/>
  <c r="E34" i="1"/>
  <c r="E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</authors>
  <commentList>
    <comment ref="C49" authorId="0" shapeId="0" xr:uid="{5475F930-616B-4805-8062-7A6AF8712415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waste bin at swan</t>
        </r>
      </text>
    </comment>
    <comment ref="C56" authorId="0" shapeId="0" xr:uid="{76C1426F-ED14-45E0-9C80-D1DE7AC62A7D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Excluding VAT</t>
        </r>
      </text>
    </comment>
    <comment ref="B57" authorId="0" shapeId="0" xr:uid="{26784FD8-3C39-4664-8B0A-40DCA16AEDBF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excluding VAT</t>
        </r>
      </text>
    </comment>
  </commentList>
</comments>
</file>

<file path=xl/sharedStrings.xml><?xml version="1.0" encoding="utf-8"?>
<sst xmlns="http://schemas.openxmlformats.org/spreadsheetml/2006/main" count="97" uniqueCount="75">
  <si>
    <t>2020-21</t>
  </si>
  <si>
    <t>2021-22</t>
  </si>
  <si>
    <t>2022-23</t>
  </si>
  <si>
    <t>2023-24</t>
  </si>
  <si>
    <t>2024-2025</t>
  </si>
  <si>
    <t>Actual</t>
  </si>
  <si>
    <t>Estimates</t>
  </si>
  <si>
    <t>Comments</t>
  </si>
  <si>
    <t>General Income</t>
  </si>
  <si>
    <t xml:space="preserve"> </t>
  </si>
  <si>
    <t>Precept</t>
  </si>
  <si>
    <t>VAT Reclaimed</t>
  </si>
  <si>
    <t>Underspend from previous year</t>
  </si>
  <si>
    <t>General Expenditure</t>
  </si>
  <si>
    <t>General Administration</t>
  </si>
  <si>
    <t>Insurance</t>
  </si>
  <si>
    <t>audit</t>
  </si>
  <si>
    <t>Training</t>
  </si>
  <si>
    <t>Environmental Maintenance</t>
  </si>
  <si>
    <t>Band D Council Tax Payment</t>
  </si>
  <si>
    <t>£ increase on prev year</t>
  </si>
  <si>
    <t>% increase on prev year</t>
  </si>
  <si>
    <t>Breakdown Per Grant Pot</t>
  </si>
  <si>
    <t>Brought Forward</t>
  </si>
  <si>
    <t xml:space="preserve">Income </t>
  </si>
  <si>
    <t>Expenditure</t>
  </si>
  <si>
    <t>brought forward</t>
  </si>
  <si>
    <t>Income from general fund</t>
  </si>
  <si>
    <t>Income from grants</t>
  </si>
  <si>
    <t>expenditure</t>
  </si>
  <si>
    <t>carried forward</t>
  </si>
  <si>
    <t>Transparency Fund</t>
  </si>
  <si>
    <t>Parish Plan</t>
  </si>
  <si>
    <t>In Bank</t>
  </si>
  <si>
    <t>2018-19</t>
  </si>
  <si>
    <t>Surplus at Y/E</t>
  </si>
  <si>
    <t>2019-2020</t>
  </si>
  <si>
    <t>Expend</t>
  </si>
  <si>
    <t>Income</t>
  </si>
  <si>
    <t>(Accrual)</t>
  </si>
  <si>
    <t>Neighbourhood Fund</t>
  </si>
  <si>
    <t>Lengthsman</t>
  </si>
  <si>
    <t>First Aid In Comm</t>
  </si>
  <si>
    <t>Computer Fund</t>
  </si>
  <si>
    <t>Defibrillator Fund</t>
  </si>
  <si>
    <t>Reserve</t>
  </si>
  <si>
    <t>War Graves Grant</t>
  </si>
  <si>
    <t>Clerks Salary</t>
  </si>
  <si>
    <t>subscriptions (SALC)</t>
  </si>
  <si>
    <t>Data Protection</t>
  </si>
  <si>
    <t>Elections</t>
  </si>
  <si>
    <t>Burial Ground Maintenance</t>
  </si>
  <si>
    <t>Grant/Contribution Club Room</t>
  </si>
  <si>
    <t>PCC Grant</t>
  </si>
  <si>
    <t>from general fund</t>
  </si>
  <si>
    <t>Repairs to notice boards</t>
  </si>
  <si>
    <t>2025-2026</t>
  </si>
  <si>
    <t>Income from General Fund</t>
  </si>
  <si>
    <t>Traffic Calming Measures</t>
  </si>
  <si>
    <t>Refund</t>
  </si>
  <si>
    <t>Environmental Maintenance Grant</t>
  </si>
  <si>
    <t>Enviro Main Contribution</t>
  </si>
  <si>
    <t>CIL/Neighbourhood carry forward</t>
  </si>
  <si>
    <t>Reserve contribution</t>
  </si>
  <si>
    <t>Election in 2024 paid in 2025</t>
  </si>
  <si>
    <t>23-24</t>
  </si>
  <si>
    <t>24-25</t>
  </si>
  <si>
    <t>25-26</t>
  </si>
  <si>
    <t>Clerks Expenses</t>
  </si>
  <si>
    <t>Internal and external audit fees</t>
  </si>
  <si>
    <t xml:space="preserve">CIL/Neighbourhood Fund </t>
  </si>
  <si>
    <t>Jubilee/Coronation</t>
  </si>
  <si>
    <t>Pay rise for 2022-23 included</t>
  </si>
  <si>
    <t xml:space="preserve">Traffic Calming </t>
  </si>
  <si>
    <t>Based on number of Council tax payers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</si>
</sst>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0" fillId="0" borderId="0" xfId="0" applyNumberFormat="1"/>
    <xf numFmtId="2" fontId="7" fillId="0" borderId="0" xfId="0" applyNumberFormat="1" applyFont="1" applyAlignment="1">
      <alignment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left" vertical="center"/>
    </xf>
    <xf numFmtId="10" fontId="2" fillId="0" borderId="0" xfId="0" applyNumberFormat="1" applyFont="1"/>
    <xf numFmtId="10" fontId="3" fillId="0" borderId="0" xfId="0" applyNumberFormat="1" applyFont="1"/>
    <xf numFmtId="0" fontId="3" fillId="0" borderId="0" xfId="0" applyFont="1" applyAlignment="1">
      <alignment horizontal="right" vertical="center"/>
    </xf>
    <xf numFmtId="2" fontId="1" fillId="0" borderId="3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/>
    <xf numFmtId="2" fontId="1" fillId="0" borderId="4" xfId="0" applyNumberFormat="1" applyFont="1" applyBorder="1" applyAlignment="1">
      <alignment vertical="center"/>
    </xf>
    <xf numFmtId="2" fontId="10" fillId="0" borderId="4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3" xfId="0" applyNumberFormat="1" applyFont="1" applyBorder="1" applyAlignment="1">
      <alignment vertical="center"/>
    </xf>
    <xf numFmtId="2" fontId="3" fillId="0" borderId="0" xfId="0" applyNumberFormat="1" applyFont="1"/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0" xfId="0" applyNumberFormat="1"/>
    <xf numFmtId="0" fontId="1" fillId="0" borderId="4" xfId="0" applyFont="1" applyBorder="1"/>
    <xf numFmtId="0" fontId="10" fillId="0" borderId="4" xfId="0" applyFont="1" applyBorder="1"/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2" fillId="0" borderId="4" xfId="0" applyFont="1" applyBorder="1" applyAlignment="1">
      <alignment vertical="center"/>
    </xf>
    <xf numFmtId="2" fontId="1" fillId="0" borderId="0" xfId="0" applyNumberFormat="1" applyFont="1"/>
    <xf numFmtId="2" fontId="2" fillId="0" borderId="4" xfId="0" applyNumberFormat="1" applyFont="1" applyBorder="1" applyAlignment="1">
      <alignment vertical="center"/>
    </xf>
    <xf numFmtId="2" fontId="3" fillId="0" borderId="4" xfId="0" applyNumberFormat="1" applyFont="1" applyBorder="1"/>
    <xf numFmtId="4" fontId="0" fillId="0" borderId="0" xfId="0" applyNumberFormat="1"/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4" fontId="9" fillId="0" borderId="0" xfId="0" applyNumberFormat="1" applyFont="1"/>
    <xf numFmtId="4" fontId="0" fillId="0" borderId="1" xfId="0" applyNumberForma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3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tabSelected="1" view="pageLayout" zoomScaleNormal="110" zoomScaleSheetLayoutView="120" workbookViewId="0">
      <selection activeCell="H4" sqref="H4"/>
    </sheetView>
  </sheetViews>
  <sheetFormatPr defaultRowHeight="15" x14ac:dyDescent="0.25"/>
  <cols>
    <col min="1" max="1" width="34.7109375" style="1" customWidth="1"/>
    <col min="2" max="2" width="11.7109375" customWidth="1"/>
    <col min="3" max="7" width="11.7109375" style="1" customWidth="1"/>
    <col min="8" max="8" width="34.85546875" style="1" customWidth="1"/>
    <col min="9" max="16384" width="9.140625" style="1"/>
  </cols>
  <sheetData>
    <row r="1" spans="1:8" s="6" customFormat="1" ht="32.25" customHeight="1" x14ac:dyDescent="0.25">
      <c r="B1" s="27" t="s">
        <v>1</v>
      </c>
      <c r="C1" s="61" t="s">
        <v>2</v>
      </c>
      <c r="D1" s="61"/>
      <c r="E1" s="27" t="s">
        <v>3</v>
      </c>
      <c r="F1" s="27" t="s">
        <v>4</v>
      </c>
      <c r="G1" s="27" t="s">
        <v>56</v>
      </c>
      <c r="H1" s="27"/>
    </row>
    <row r="2" spans="1:8" x14ac:dyDescent="0.25">
      <c r="B2" s="13" t="s">
        <v>5</v>
      </c>
      <c r="C2" s="13" t="s">
        <v>5</v>
      </c>
      <c r="D2" s="13" t="s">
        <v>6</v>
      </c>
      <c r="E2" s="13" t="s">
        <v>6</v>
      </c>
      <c r="F2" s="13" t="s">
        <v>6</v>
      </c>
      <c r="G2" s="39" t="s">
        <v>6</v>
      </c>
      <c r="H2" s="2" t="s">
        <v>7</v>
      </c>
    </row>
    <row r="3" spans="1:8" x14ac:dyDescent="0.25">
      <c r="A3" s="3" t="s">
        <v>8</v>
      </c>
      <c r="B3" s="5" t="s">
        <v>9</v>
      </c>
      <c r="C3" s="5"/>
      <c r="D3" s="5"/>
      <c r="E3" s="5"/>
      <c r="F3" s="5"/>
      <c r="G3" s="5"/>
    </row>
    <row r="4" spans="1:8" x14ac:dyDescent="0.25">
      <c r="A4" s="1" t="s">
        <v>10</v>
      </c>
      <c r="B4" s="50">
        <v>5633</v>
      </c>
      <c r="C4" s="51">
        <v>5633</v>
      </c>
      <c r="D4" s="52">
        <v>0</v>
      </c>
      <c r="E4" s="52">
        <v>5633</v>
      </c>
      <c r="F4" s="52">
        <v>5633</v>
      </c>
      <c r="G4" s="52">
        <v>5633</v>
      </c>
    </row>
    <row r="5" spans="1:8" x14ac:dyDescent="0.25">
      <c r="A5" s="1" t="s">
        <v>46</v>
      </c>
      <c r="B5" s="50">
        <v>45</v>
      </c>
      <c r="C5" s="51">
        <v>0</v>
      </c>
      <c r="D5" s="52">
        <v>45</v>
      </c>
      <c r="E5" s="52">
        <v>45</v>
      </c>
      <c r="F5" s="52">
        <v>45</v>
      </c>
      <c r="G5" s="52">
        <v>45</v>
      </c>
    </row>
    <row r="6" spans="1:8" x14ac:dyDescent="0.25">
      <c r="A6" s="1" t="s">
        <v>60</v>
      </c>
      <c r="B6" s="50"/>
      <c r="C6" s="51">
        <v>500</v>
      </c>
      <c r="D6" s="52"/>
      <c r="E6" s="52">
        <v>550</v>
      </c>
      <c r="F6" s="52">
        <v>562</v>
      </c>
      <c r="G6" s="52">
        <v>572</v>
      </c>
    </row>
    <row r="7" spans="1:8" x14ac:dyDescent="0.25">
      <c r="A7" s="1" t="s">
        <v>11</v>
      </c>
      <c r="B7" s="50">
        <v>0</v>
      </c>
      <c r="C7" s="51">
        <v>8.42</v>
      </c>
      <c r="D7" s="52">
        <v>0</v>
      </c>
      <c r="E7" s="52">
        <v>0</v>
      </c>
      <c r="F7" s="52">
        <v>0</v>
      </c>
      <c r="G7" s="52"/>
    </row>
    <row r="8" spans="1:8" s="26" customFormat="1" x14ac:dyDescent="0.25">
      <c r="A8" s="26" t="s">
        <v>12</v>
      </c>
      <c r="B8" s="53">
        <v>14946.53</v>
      </c>
      <c r="C8" s="54">
        <v>12451.4</v>
      </c>
      <c r="D8" s="55"/>
      <c r="E8" s="55">
        <f>SUM(C9+D9-C29-D29)</f>
        <v>456.94000000000142</v>
      </c>
      <c r="F8" s="52">
        <f>SUM(E9-E29)</f>
        <v>1161.9400000000014</v>
      </c>
      <c r="G8" s="52">
        <f>SUM(F9-F29)</f>
        <v>1775.9400000000014</v>
      </c>
    </row>
    <row r="9" spans="1:8" x14ac:dyDescent="0.25">
      <c r="B9" s="56">
        <f t="shared" ref="B9:G9" si="0">SUM(B4:B8)</f>
        <v>20624.53</v>
      </c>
      <c r="C9" s="57">
        <f t="shared" si="0"/>
        <v>18592.82</v>
      </c>
      <c r="D9" s="58">
        <f t="shared" si="0"/>
        <v>45</v>
      </c>
      <c r="E9" s="58">
        <f t="shared" si="0"/>
        <v>6684.9400000000014</v>
      </c>
      <c r="F9" s="59">
        <f t="shared" si="0"/>
        <v>7401.9400000000014</v>
      </c>
      <c r="G9" s="60">
        <f t="shared" si="0"/>
        <v>8025.9400000000014</v>
      </c>
    </row>
    <row r="10" spans="1:8" x14ac:dyDescent="0.25">
      <c r="D10" s="4"/>
    </row>
    <row r="11" spans="1:8" x14ac:dyDescent="0.25">
      <c r="A11" s="3" t="s">
        <v>13</v>
      </c>
      <c r="B11" s="16"/>
      <c r="C11" s="14"/>
      <c r="D11" s="16"/>
      <c r="E11" s="16"/>
      <c r="F11" s="16"/>
      <c r="G11" s="16"/>
    </row>
    <row r="12" spans="1:8" x14ac:dyDescent="0.25">
      <c r="A12" s="1" t="s">
        <v>47</v>
      </c>
      <c r="B12" s="15">
        <v>2342.61</v>
      </c>
      <c r="C12" s="14">
        <v>1173.1199999999999</v>
      </c>
      <c r="D12" s="16">
        <v>1381.12</v>
      </c>
      <c r="E12" s="16">
        <v>2627</v>
      </c>
      <c r="F12" s="16">
        <v>2680</v>
      </c>
      <c r="G12" s="16">
        <v>2733</v>
      </c>
      <c r="H12" s="1" t="s">
        <v>72</v>
      </c>
    </row>
    <row r="13" spans="1:8" x14ac:dyDescent="0.25">
      <c r="A13" s="1" t="s">
        <v>68</v>
      </c>
      <c r="B13" s="15">
        <v>118.36</v>
      </c>
      <c r="C13" s="14">
        <v>34.200000000000003</v>
      </c>
      <c r="D13" s="16">
        <v>105</v>
      </c>
      <c r="E13" s="16">
        <v>153</v>
      </c>
      <c r="F13" s="16">
        <v>156</v>
      </c>
      <c r="G13" s="16">
        <v>159</v>
      </c>
    </row>
    <row r="14" spans="1:8" x14ac:dyDescent="0.25">
      <c r="A14" s="1" t="s">
        <v>14</v>
      </c>
      <c r="B14" s="37">
        <v>101.44</v>
      </c>
      <c r="C14" s="14">
        <v>164.8</v>
      </c>
      <c r="D14" s="16">
        <v>50</v>
      </c>
      <c r="E14" s="16">
        <v>280</v>
      </c>
      <c r="F14" s="16">
        <v>286</v>
      </c>
      <c r="G14" s="16">
        <v>292</v>
      </c>
    </row>
    <row r="15" spans="1:8" x14ac:dyDescent="0.25">
      <c r="A15" s="1" t="s">
        <v>17</v>
      </c>
      <c r="B15" s="37">
        <v>0</v>
      </c>
      <c r="C15" s="14">
        <v>0</v>
      </c>
      <c r="D15" s="16">
        <v>165</v>
      </c>
      <c r="E15" s="16">
        <v>110</v>
      </c>
      <c r="F15" s="16">
        <v>112</v>
      </c>
      <c r="G15" s="16">
        <v>114</v>
      </c>
    </row>
    <row r="16" spans="1:8" x14ac:dyDescent="0.25">
      <c r="A16" s="1" t="s">
        <v>16</v>
      </c>
      <c r="B16" s="37">
        <v>100</v>
      </c>
      <c r="C16" s="14">
        <v>75</v>
      </c>
      <c r="D16" s="16">
        <v>0</v>
      </c>
      <c r="E16" s="16">
        <v>285</v>
      </c>
      <c r="F16" s="16">
        <v>285</v>
      </c>
      <c r="G16" s="16">
        <v>285</v>
      </c>
      <c r="H16" s="1" t="s">
        <v>69</v>
      </c>
    </row>
    <row r="17" spans="1:8" x14ac:dyDescent="0.25">
      <c r="A17" s="1" t="s">
        <v>15</v>
      </c>
      <c r="B17" s="37">
        <v>349.3</v>
      </c>
      <c r="C17" s="14">
        <v>371.73</v>
      </c>
      <c r="D17" s="16">
        <v>0</v>
      </c>
      <c r="E17" s="16">
        <v>409</v>
      </c>
      <c r="F17" s="16">
        <v>417</v>
      </c>
      <c r="G17" s="16">
        <v>425</v>
      </c>
    </row>
    <row r="18" spans="1:8" x14ac:dyDescent="0.25">
      <c r="A18" s="1" t="s">
        <v>48</v>
      </c>
      <c r="B18" s="37">
        <v>196.77</v>
      </c>
      <c r="C18" s="14">
        <v>223.02</v>
      </c>
      <c r="D18" s="16">
        <v>0</v>
      </c>
      <c r="E18" s="16">
        <v>245</v>
      </c>
      <c r="F18" s="16">
        <v>250</v>
      </c>
      <c r="G18" s="16">
        <v>255</v>
      </c>
    </row>
    <row r="19" spans="1:8" x14ac:dyDescent="0.25">
      <c r="A19" s="1" t="s">
        <v>49</v>
      </c>
      <c r="B19" s="37">
        <v>40</v>
      </c>
      <c r="C19" s="14">
        <v>40</v>
      </c>
      <c r="D19" s="16">
        <v>0</v>
      </c>
      <c r="E19" s="16">
        <v>44</v>
      </c>
      <c r="F19" s="16">
        <v>45</v>
      </c>
      <c r="G19" s="16">
        <v>46</v>
      </c>
    </row>
    <row r="20" spans="1:8" x14ac:dyDescent="0.25">
      <c r="A20" s="1" t="s">
        <v>50</v>
      </c>
      <c r="B20" s="37">
        <v>0</v>
      </c>
      <c r="C20" s="14">
        <v>100</v>
      </c>
      <c r="D20" s="16">
        <v>0</v>
      </c>
      <c r="E20" s="16">
        <v>100</v>
      </c>
      <c r="F20" s="16">
        <v>100</v>
      </c>
      <c r="G20" s="16">
        <v>1000</v>
      </c>
      <c r="H20" s="1" t="s">
        <v>64</v>
      </c>
    </row>
    <row r="21" spans="1:8" x14ac:dyDescent="0.25">
      <c r="A21" s="1" t="s">
        <v>51</v>
      </c>
      <c r="B21" s="37">
        <v>0</v>
      </c>
      <c r="C21" s="14">
        <v>132</v>
      </c>
      <c r="D21" s="16">
        <v>100</v>
      </c>
      <c r="E21" s="16">
        <v>255</v>
      </c>
      <c r="F21" s="16">
        <v>260</v>
      </c>
      <c r="G21" s="16">
        <v>265</v>
      </c>
    </row>
    <row r="22" spans="1:8" x14ac:dyDescent="0.25">
      <c r="A22" s="1" t="s">
        <v>52</v>
      </c>
      <c r="B22" s="37">
        <v>100</v>
      </c>
      <c r="C22" s="14">
        <v>0</v>
      </c>
      <c r="D22" s="16">
        <v>100</v>
      </c>
      <c r="E22" s="16">
        <v>110</v>
      </c>
      <c r="F22" s="16">
        <v>112</v>
      </c>
      <c r="G22" s="16">
        <v>114</v>
      </c>
    </row>
    <row r="23" spans="1:8" x14ac:dyDescent="0.25">
      <c r="A23" s="1" t="s">
        <v>73</v>
      </c>
      <c r="B23" s="15">
        <v>0</v>
      </c>
      <c r="C23" s="14">
        <v>10064</v>
      </c>
      <c r="D23" s="16">
        <v>0</v>
      </c>
      <c r="E23" s="16">
        <v>0</v>
      </c>
      <c r="F23" s="16">
        <v>0</v>
      </c>
      <c r="G23" s="16">
        <v>0</v>
      </c>
    </row>
    <row r="24" spans="1:8" x14ac:dyDescent="0.25">
      <c r="A24" s="1" t="s">
        <v>61</v>
      </c>
      <c r="B24" s="15">
        <v>0</v>
      </c>
      <c r="C24" s="14">
        <v>694.56</v>
      </c>
      <c r="D24" s="16">
        <v>0</v>
      </c>
      <c r="E24" s="16">
        <v>550</v>
      </c>
      <c r="F24" s="16">
        <v>561</v>
      </c>
      <c r="G24" s="16">
        <v>572</v>
      </c>
    </row>
    <row r="25" spans="1:8" x14ac:dyDescent="0.25">
      <c r="A25" s="1" t="s">
        <v>62</v>
      </c>
      <c r="B25" s="15">
        <v>0</v>
      </c>
      <c r="C25" s="14">
        <v>1587.33</v>
      </c>
      <c r="D25" s="16">
        <v>0</v>
      </c>
      <c r="E25" s="16">
        <v>0</v>
      </c>
      <c r="F25" s="16">
        <v>0</v>
      </c>
      <c r="G25" s="16">
        <v>0</v>
      </c>
    </row>
    <row r="26" spans="1:8" x14ac:dyDescent="0.25">
      <c r="A26" s="1" t="s">
        <v>55</v>
      </c>
      <c r="B26" s="15">
        <v>0</v>
      </c>
      <c r="C26" s="14">
        <v>0</v>
      </c>
      <c r="D26" s="16">
        <v>200</v>
      </c>
      <c r="E26" s="16">
        <v>220</v>
      </c>
      <c r="F26" s="16">
        <v>224</v>
      </c>
      <c r="G26" s="16">
        <v>228</v>
      </c>
    </row>
    <row r="27" spans="1:8" x14ac:dyDescent="0.25">
      <c r="A27" s="1" t="s">
        <v>63</v>
      </c>
      <c r="B27" s="15">
        <v>0</v>
      </c>
      <c r="C27" s="14">
        <v>1350</v>
      </c>
      <c r="D27" s="16">
        <v>0</v>
      </c>
      <c r="E27" s="16">
        <v>135</v>
      </c>
      <c r="F27" s="16">
        <v>138</v>
      </c>
      <c r="G27" s="16">
        <v>141</v>
      </c>
    </row>
    <row r="28" spans="1:8" x14ac:dyDescent="0.25">
      <c r="A28" s="1" t="s">
        <v>71</v>
      </c>
      <c r="B28" s="15">
        <v>0</v>
      </c>
      <c r="C28" s="14">
        <v>70</v>
      </c>
      <c r="D28" s="16">
        <v>0</v>
      </c>
      <c r="E28" s="16">
        <v>0</v>
      </c>
      <c r="F28" s="16">
        <v>0</v>
      </c>
      <c r="G28" s="16">
        <v>0</v>
      </c>
    </row>
    <row r="29" spans="1:8" x14ac:dyDescent="0.25">
      <c r="B29" s="24">
        <f t="shared" ref="B29:G29" si="1">SUM(B12:B28)</f>
        <v>3348.4800000000005</v>
      </c>
      <c r="C29" s="24">
        <f t="shared" si="1"/>
        <v>16079.759999999998</v>
      </c>
      <c r="D29" s="36">
        <f t="shared" si="1"/>
        <v>2101.12</v>
      </c>
      <c r="E29" s="36">
        <f t="shared" si="1"/>
        <v>5523</v>
      </c>
      <c r="F29" s="36">
        <f t="shared" si="1"/>
        <v>5626</v>
      </c>
      <c r="G29" s="32">
        <f t="shared" si="1"/>
        <v>6629</v>
      </c>
    </row>
    <row r="30" spans="1:8" x14ac:dyDescent="0.25">
      <c r="D30" s="4"/>
    </row>
    <row r="31" spans="1:8" ht="21.75" customHeight="1" x14ac:dyDescent="0.25">
      <c r="A31" s="12" t="s">
        <v>10</v>
      </c>
      <c r="B31" s="15">
        <v>5633</v>
      </c>
      <c r="C31" s="14">
        <f>SUM(C4)</f>
        <v>5633</v>
      </c>
      <c r="D31" s="16"/>
      <c r="E31" s="16">
        <f>SUM(E4)</f>
        <v>5633</v>
      </c>
      <c r="F31" s="16">
        <f>SUM(F4)</f>
        <v>5633</v>
      </c>
      <c r="G31" s="16">
        <v>5633</v>
      </c>
      <c r="H31" s="20"/>
    </row>
    <row r="32" spans="1:8" x14ac:dyDescent="0.25">
      <c r="A32" s="23" t="s">
        <v>19</v>
      </c>
      <c r="B32" s="15">
        <v>32.21</v>
      </c>
      <c r="C32" s="14">
        <v>32.21</v>
      </c>
      <c r="D32" s="16"/>
      <c r="E32" s="16">
        <f>SUM(E31)/174.57</f>
        <v>32.267858165778769</v>
      </c>
      <c r="F32" s="16">
        <f t="shared" ref="F32:G32" si="2">SUM(F31)/174.57</f>
        <v>32.267858165778769</v>
      </c>
      <c r="G32" s="16">
        <f t="shared" si="2"/>
        <v>32.267858165778769</v>
      </c>
      <c r="H32" s="1" t="s">
        <v>74</v>
      </c>
    </row>
    <row r="33" spans="1:8" x14ac:dyDescent="0.25">
      <c r="A33" s="12" t="s">
        <v>20</v>
      </c>
      <c r="B33" s="15">
        <v>0</v>
      </c>
      <c r="C33" s="14">
        <f>SUM(C32-B32)</f>
        <v>0</v>
      </c>
      <c r="D33" s="16"/>
      <c r="E33" s="16">
        <f>SUM(E32)-C32</f>
        <v>5.7858165778768011E-2</v>
      </c>
      <c r="F33" s="16">
        <f>SUM(F32-E32)</f>
        <v>0</v>
      </c>
      <c r="G33" s="16">
        <v>0</v>
      </c>
      <c r="H33" s="4"/>
    </row>
    <row r="34" spans="1:8" x14ac:dyDescent="0.25">
      <c r="A34" s="12" t="s">
        <v>21</v>
      </c>
      <c r="B34" s="22">
        <v>0</v>
      </c>
      <c r="C34" s="40">
        <f>SUM(C31-B31)/B31</f>
        <v>0</v>
      </c>
      <c r="D34" s="21"/>
      <c r="E34" s="21">
        <f>SUM(E31-C31)/C31</f>
        <v>0</v>
      </c>
      <c r="F34" s="21">
        <f>SUM(F31-E31)/E31</f>
        <v>0</v>
      </c>
      <c r="G34" s="21">
        <f>SUM(G31-F31)/F31</f>
        <v>0</v>
      </c>
      <c r="H34" s="4"/>
    </row>
    <row r="35" spans="1:8" x14ac:dyDescent="0.25">
      <c r="A35" s="12"/>
      <c r="B35" s="22"/>
      <c r="C35" s="40"/>
      <c r="D35" s="21"/>
      <c r="E35" s="21"/>
      <c r="F35" s="21"/>
      <c r="G35" s="21"/>
      <c r="H35" s="4"/>
    </row>
    <row r="36" spans="1:8" ht="18.75" x14ac:dyDescent="0.25">
      <c r="A36" s="34" t="s">
        <v>22</v>
      </c>
      <c r="B36" s="33"/>
      <c r="C36" s="25"/>
      <c r="D36" s="35"/>
      <c r="E36" s="33"/>
      <c r="F36" s="33"/>
      <c r="G36" s="33"/>
    </row>
    <row r="37" spans="1:8" x14ac:dyDescent="0.25">
      <c r="D37" s="4"/>
    </row>
    <row r="38" spans="1:8" x14ac:dyDescent="0.25">
      <c r="B38" t="s">
        <v>1</v>
      </c>
      <c r="C38" s="1" t="s">
        <v>2</v>
      </c>
      <c r="D38" s="4" t="s">
        <v>2</v>
      </c>
      <c r="E38" s="1" t="s">
        <v>65</v>
      </c>
      <c r="F38" s="1" t="s">
        <v>66</v>
      </c>
      <c r="G38" s="1" t="s">
        <v>67</v>
      </c>
    </row>
    <row r="39" spans="1:8" x14ac:dyDescent="0.25">
      <c r="A39" s="3" t="s">
        <v>18</v>
      </c>
      <c r="B39" s="1"/>
      <c r="C39"/>
      <c r="D39" s="28"/>
      <c r="E39"/>
    </row>
    <row r="40" spans="1:8" x14ac:dyDescent="0.25">
      <c r="A40" s="1" t="s">
        <v>26</v>
      </c>
      <c r="B40" s="14">
        <v>694.56</v>
      </c>
      <c r="C40">
        <v>694.56</v>
      </c>
      <c r="D40" s="28"/>
      <c r="E40" s="28">
        <f>SUM(C44-D44)</f>
        <v>194.55999999999995</v>
      </c>
      <c r="F40" s="4">
        <f>SUM(E44)</f>
        <v>194.55999999999995</v>
      </c>
      <c r="G40" s="4">
        <f>SUM(F44)</f>
        <v>194.55999999999995</v>
      </c>
    </row>
    <row r="41" spans="1:8" x14ac:dyDescent="0.25">
      <c r="A41" s="1" t="s">
        <v>27</v>
      </c>
      <c r="B41" s="1">
        <v>0</v>
      </c>
      <c r="C41"/>
      <c r="D41" s="28"/>
      <c r="E41" s="28">
        <v>550</v>
      </c>
      <c r="F41" s="4">
        <v>561</v>
      </c>
      <c r="G41" s="4">
        <v>572</v>
      </c>
    </row>
    <row r="42" spans="1:8" x14ac:dyDescent="0.25">
      <c r="A42" s="1" t="s">
        <v>28</v>
      </c>
      <c r="B42" s="1">
        <v>0</v>
      </c>
      <c r="C42">
        <v>500</v>
      </c>
      <c r="D42" s="28"/>
      <c r="E42" s="28">
        <v>550</v>
      </c>
      <c r="F42" s="4">
        <v>561</v>
      </c>
      <c r="G42" s="4">
        <v>572</v>
      </c>
    </row>
    <row r="43" spans="1:8" x14ac:dyDescent="0.25">
      <c r="A43" s="1" t="s">
        <v>29</v>
      </c>
      <c r="B43" s="1">
        <v>0</v>
      </c>
      <c r="C43">
        <v>267.75</v>
      </c>
      <c r="D43" s="28">
        <v>732.25</v>
      </c>
      <c r="E43" s="28">
        <v>1100</v>
      </c>
      <c r="F43" s="4">
        <v>1122</v>
      </c>
      <c r="G43" s="4">
        <v>1144</v>
      </c>
    </row>
    <row r="44" spans="1:8" x14ac:dyDescent="0.25">
      <c r="A44" s="29" t="s">
        <v>30</v>
      </c>
      <c r="B44" s="31">
        <f>SUM(B40-B43)</f>
        <v>694.56</v>
      </c>
      <c r="C44" s="41">
        <f>SUM(C40+C41+C42-C43)</f>
        <v>926.81</v>
      </c>
      <c r="D44" s="42">
        <f>SUM(D43)</f>
        <v>732.25</v>
      </c>
      <c r="E44" s="42">
        <f>SUM(E40+E41+E42-E43)</f>
        <v>194.55999999999995</v>
      </c>
      <c r="F44" s="42">
        <f t="shared" ref="F44:G44" si="3">SUM(F40+F41+F42-F43)</f>
        <v>194.55999999999995</v>
      </c>
      <c r="G44" s="42">
        <f t="shared" si="3"/>
        <v>194.55999999999995</v>
      </c>
    </row>
    <row r="45" spans="1:8" x14ac:dyDescent="0.25">
      <c r="D45" s="4"/>
    </row>
    <row r="46" spans="1:8" x14ac:dyDescent="0.25">
      <c r="A46" s="3" t="s">
        <v>70</v>
      </c>
      <c r="D46" s="4"/>
    </row>
    <row r="47" spans="1:8" x14ac:dyDescent="0.25">
      <c r="A47" s="1" t="s">
        <v>26</v>
      </c>
      <c r="B47" s="17">
        <v>1587.33</v>
      </c>
      <c r="C47" s="14">
        <v>1587.33</v>
      </c>
      <c r="D47" s="16"/>
      <c r="E47" s="4">
        <v>0</v>
      </c>
      <c r="F47" s="4">
        <v>0</v>
      </c>
      <c r="G47" s="4">
        <v>0</v>
      </c>
    </row>
    <row r="48" spans="1:8" x14ac:dyDescent="0.25">
      <c r="A48" s="1" t="s">
        <v>54</v>
      </c>
      <c r="C48" s="1">
        <v>0</v>
      </c>
      <c r="D48" s="4"/>
      <c r="E48" s="4"/>
      <c r="F48" s="4"/>
      <c r="G48" s="4"/>
    </row>
    <row r="49" spans="1:7" x14ac:dyDescent="0.25">
      <c r="A49" s="1" t="s">
        <v>29</v>
      </c>
      <c r="C49" s="1">
        <v>264.67</v>
      </c>
      <c r="D49" s="4">
        <v>1322</v>
      </c>
      <c r="E49" s="4"/>
      <c r="F49" s="4"/>
      <c r="G49" s="4"/>
    </row>
    <row r="50" spans="1:7" s="44" customFormat="1" x14ac:dyDescent="0.25">
      <c r="A50" s="29" t="s">
        <v>30</v>
      </c>
      <c r="B50" s="30">
        <f>SUM(B47+B48-B49)</f>
        <v>1587.33</v>
      </c>
      <c r="C50" s="31">
        <f>SUM(C47+C48-C49)</f>
        <v>1322.6599999999999</v>
      </c>
      <c r="D50" s="32">
        <f>SUM(D49)</f>
        <v>1322</v>
      </c>
      <c r="E50" s="43"/>
      <c r="F50" s="43"/>
      <c r="G50" s="43"/>
    </row>
    <row r="51" spans="1:7" x14ac:dyDescent="0.25">
      <c r="A51" s="3"/>
      <c r="B51" s="47"/>
      <c r="C51" s="25"/>
      <c r="D51" s="35"/>
      <c r="E51" s="38"/>
      <c r="F51" s="38"/>
      <c r="G51" s="38"/>
    </row>
    <row r="52" spans="1:7" x14ac:dyDescent="0.25">
      <c r="A52" s="3" t="s">
        <v>58</v>
      </c>
      <c r="B52" s="47"/>
      <c r="C52" s="25"/>
      <c r="D52" s="35"/>
      <c r="E52" s="38"/>
      <c r="F52" s="38"/>
      <c r="G52" s="38"/>
    </row>
    <row r="53" spans="1:7" x14ac:dyDescent="0.25">
      <c r="A53" s="1" t="s">
        <v>26</v>
      </c>
      <c r="B53" s="37">
        <v>0</v>
      </c>
      <c r="C53" s="14">
        <f>SUM(B58)</f>
        <v>543.46</v>
      </c>
      <c r="D53" s="16"/>
      <c r="E53" s="16">
        <f>SUM(D58)</f>
        <v>5664</v>
      </c>
      <c r="F53" s="4"/>
      <c r="G53" s="4"/>
    </row>
    <row r="54" spans="1:7" x14ac:dyDescent="0.25">
      <c r="A54" s="1" t="s">
        <v>53</v>
      </c>
      <c r="B54" s="37">
        <v>4564</v>
      </c>
      <c r="C54" s="14"/>
      <c r="D54" s="16"/>
      <c r="E54" s="4"/>
      <c r="F54" s="4"/>
      <c r="G54" s="4"/>
    </row>
    <row r="55" spans="1:7" x14ac:dyDescent="0.25">
      <c r="A55" s="1" t="s">
        <v>54</v>
      </c>
      <c r="B55" s="37">
        <v>0</v>
      </c>
      <c r="C55" s="14">
        <v>5500</v>
      </c>
      <c r="D55" s="16"/>
      <c r="E55" s="4"/>
      <c r="F55" s="4"/>
      <c r="G55" s="4"/>
    </row>
    <row r="56" spans="1:7" x14ac:dyDescent="0.25">
      <c r="A56" s="1" t="s">
        <v>59</v>
      </c>
      <c r="B56" s="37"/>
      <c r="C56" s="14">
        <v>4020.54</v>
      </c>
      <c r="D56" s="16"/>
      <c r="E56" s="4"/>
      <c r="F56" s="4"/>
      <c r="G56" s="4"/>
    </row>
    <row r="57" spans="1:7" x14ac:dyDescent="0.25">
      <c r="A57" s="1" t="s">
        <v>29</v>
      </c>
      <c r="B57" s="37">
        <v>4020.54</v>
      </c>
      <c r="C57" s="14"/>
      <c r="D57" s="16">
        <v>4400</v>
      </c>
      <c r="E57" s="4"/>
      <c r="F57" s="4"/>
      <c r="G57" s="4"/>
    </row>
    <row r="58" spans="1:7" s="44" customFormat="1" x14ac:dyDescent="0.25">
      <c r="A58" s="29" t="s">
        <v>30</v>
      </c>
      <c r="B58" s="49">
        <f>SUM(B53+B54+B55-B57)</f>
        <v>543.46</v>
      </c>
      <c r="C58" s="45">
        <f>SUM(C53+C54+C55+C56-C57)</f>
        <v>10064</v>
      </c>
      <c r="D58" s="48">
        <f>SUM(C58-D57)</f>
        <v>5664</v>
      </c>
      <c r="E58" s="46"/>
      <c r="F58" s="46"/>
      <c r="G58" s="46"/>
    </row>
    <row r="59" spans="1:7" x14ac:dyDescent="0.25">
      <c r="A59" s="3"/>
      <c r="B59" s="19"/>
      <c r="C59" s="14"/>
      <c r="D59" s="16"/>
      <c r="E59" s="4"/>
      <c r="F59" s="4"/>
      <c r="G59" s="4"/>
    </row>
    <row r="60" spans="1:7" x14ac:dyDescent="0.25">
      <c r="A60" s="3" t="s">
        <v>45</v>
      </c>
      <c r="B60" s="19"/>
      <c r="C60" s="14"/>
      <c r="D60" s="16"/>
      <c r="E60" s="4"/>
      <c r="F60" s="4"/>
      <c r="G60" s="4"/>
    </row>
    <row r="61" spans="1:7" x14ac:dyDescent="0.25">
      <c r="A61" s="1" t="s">
        <v>23</v>
      </c>
      <c r="B61" s="19"/>
      <c r="C61" s="14">
        <v>1350</v>
      </c>
      <c r="D61" s="16"/>
      <c r="E61" s="16">
        <f>SUM(C64)</f>
        <v>1350</v>
      </c>
      <c r="F61" s="16">
        <f>SUM(E64)</f>
        <v>1485</v>
      </c>
      <c r="G61" s="16">
        <f>SUM(F64)</f>
        <v>1623</v>
      </c>
    </row>
    <row r="62" spans="1:7" x14ac:dyDescent="0.25">
      <c r="A62" s="1" t="s">
        <v>57</v>
      </c>
      <c r="B62" s="1"/>
      <c r="C62" s="1">
        <v>0</v>
      </c>
      <c r="D62" s="4">
        <v>0</v>
      </c>
      <c r="E62" s="1">
        <v>135</v>
      </c>
      <c r="F62" s="1">
        <v>138</v>
      </c>
      <c r="G62" s="1">
        <v>141</v>
      </c>
    </row>
    <row r="63" spans="1:7" x14ac:dyDescent="0.25">
      <c r="A63" s="1" t="s">
        <v>25</v>
      </c>
      <c r="B63" s="1"/>
      <c r="C63" s="1">
        <v>0</v>
      </c>
      <c r="D63" s="4"/>
    </row>
    <row r="64" spans="1:7" s="44" customFormat="1" x14ac:dyDescent="0.25">
      <c r="A64" s="29"/>
      <c r="C64" s="45">
        <f>SUM(C61+C62-C63)</f>
        <v>1350</v>
      </c>
      <c r="D64" s="46"/>
      <c r="E64" s="45">
        <f>SUM(E61+E62-E63)</f>
        <v>1485</v>
      </c>
      <c r="F64" s="45">
        <f t="shared" ref="F64:G64" si="4">SUM(F61+F62-F63)</f>
        <v>1623</v>
      </c>
      <c r="G64" s="45">
        <f t="shared" si="4"/>
        <v>1764</v>
      </c>
    </row>
    <row r="65" spans="2:4" x14ac:dyDescent="0.25">
      <c r="B65" s="1"/>
      <c r="D65" s="4"/>
    </row>
    <row r="66" spans="2:4" x14ac:dyDescent="0.25">
      <c r="B66" s="1"/>
    </row>
    <row r="67" spans="2:4" x14ac:dyDescent="0.25">
      <c r="B67" s="1"/>
    </row>
    <row r="68" spans="2:4" x14ac:dyDescent="0.25">
      <c r="B68" s="1"/>
    </row>
    <row r="69" spans="2:4" x14ac:dyDescent="0.25">
      <c r="B69" s="1"/>
    </row>
    <row r="70" spans="2:4" x14ac:dyDescent="0.25">
      <c r="B70" s="1"/>
    </row>
    <row r="71" spans="2:4" x14ac:dyDescent="0.25">
      <c r="B71" s="1"/>
    </row>
    <row r="72" spans="2:4" x14ac:dyDescent="0.25">
      <c r="B72" s="1"/>
    </row>
    <row r="73" spans="2:4" x14ac:dyDescent="0.25">
      <c r="B73" s="1"/>
    </row>
    <row r="74" spans="2:4" x14ac:dyDescent="0.25">
      <c r="B74" s="1"/>
    </row>
    <row r="76" spans="2:4" x14ac:dyDescent="0.25">
      <c r="B76" s="1"/>
    </row>
    <row r="77" spans="2:4" x14ac:dyDescent="0.25">
      <c r="B77" s="1"/>
    </row>
    <row r="78" spans="2:4" x14ac:dyDescent="0.25">
      <c r="B78" s="1"/>
    </row>
    <row r="79" spans="2:4" x14ac:dyDescent="0.25">
      <c r="B79" s="1"/>
    </row>
    <row r="80" spans="2:4" x14ac:dyDescent="0.25">
      <c r="B80" s="1"/>
    </row>
    <row r="81" spans="2:7" x14ac:dyDescent="0.25">
      <c r="B81" s="1"/>
    </row>
    <row r="82" spans="2:7" x14ac:dyDescent="0.25">
      <c r="B82" s="1"/>
    </row>
    <row r="83" spans="2:7" x14ac:dyDescent="0.25">
      <c r="B83" s="1"/>
    </row>
    <row r="84" spans="2:7" x14ac:dyDescent="0.25">
      <c r="B84" s="15"/>
      <c r="C84" s="18"/>
      <c r="D84" s="18"/>
      <c r="E84" s="18"/>
      <c r="F84" s="18"/>
      <c r="G84" s="18"/>
    </row>
  </sheetData>
  <mergeCells count="1">
    <mergeCell ref="C1:D1"/>
  </mergeCells>
  <printOptions gridLines="1"/>
  <pageMargins left="3.937007874015748E-2" right="3.937007874015748E-2" top="0.55118110236220474" bottom="0.35433070866141736" header="0.31496062992125984" footer="0.31496062992125984"/>
  <pageSetup paperSize="9" scale="56" orientation="landscape" horizontalDpi="360" verticalDpi="360" r:id="rId1"/>
  <headerFooter>
    <oddHeader xml:space="preserve">&amp;LMunslow Parish Council Budget 2022-2023  </oddHeader>
    <oddFooter>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424D-DFDD-4DEE-BF0F-F51744117576}">
  <sheetPr>
    <pageSetUpPr fitToPage="1"/>
  </sheetPr>
  <dimension ref="A1:L18"/>
  <sheetViews>
    <sheetView view="pageBreakPreview" zoomScale="130" zoomScaleNormal="100" zoomScaleSheetLayoutView="130" workbookViewId="0">
      <selection activeCell="G5" sqref="G5"/>
    </sheetView>
  </sheetViews>
  <sheetFormatPr defaultRowHeight="15" x14ac:dyDescent="0.25"/>
  <cols>
    <col min="1" max="1" width="20.5703125" customWidth="1"/>
    <col min="4" max="4" width="11.7109375" customWidth="1"/>
    <col min="5" max="5" width="12.140625" customWidth="1"/>
    <col min="6" max="6" width="11.5703125" customWidth="1"/>
    <col min="9" max="9" width="11.42578125" customWidth="1"/>
  </cols>
  <sheetData>
    <row r="1" spans="1:12" s="3" customFormat="1" ht="30.75" customHeight="1" x14ac:dyDescent="0.25">
      <c r="B1" s="9" t="s">
        <v>33</v>
      </c>
      <c r="C1" s="27" t="s">
        <v>34</v>
      </c>
      <c r="D1" s="11" t="s">
        <v>35</v>
      </c>
      <c r="F1" s="61" t="s">
        <v>36</v>
      </c>
      <c r="G1" s="61"/>
      <c r="H1" s="11" t="s">
        <v>35</v>
      </c>
      <c r="J1" s="62" t="s">
        <v>0</v>
      </c>
      <c r="K1" s="62"/>
      <c r="L1" s="11" t="s">
        <v>35</v>
      </c>
    </row>
    <row r="2" spans="1:12" s="1" customFormat="1" x14ac:dyDescent="0.25">
      <c r="C2" s="10" t="s">
        <v>37</v>
      </c>
      <c r="F2" s="10" t="s">
        <v>38</v>
      </c>
      <c r="G2" s="10" t="s">
        <v>37</v>
      </c>
      <c r="J2" s="10" t="s">
        <v>24</v>
      </c>
      <c r="K2" s="10" t="s">
        <v>37</v>
      </c>
    </row>
    <row r="3" spans="1:12" s="1" customFormat="1" ht="15.75" x14ac:dyDescent="0.25">
      <c r="A3" s="7" t="s">
        <v>31</v>
      </c>
      <c r="B3" s="7">
        <v>440</v>
      </c>
      <c r="C3" s="8">
        <v>200</v>
      </c>
      <c r="D3" s="8">
        <v>240</v>
      </c>
      <c r="E3" s="7" t="s">
        <v>39</v>
      </c>
      <c r="F3" s="8">
        <v>0</v>
      </c>
      <c r="G3" s="8">
        <v>228</v>
      </c>
      <c r="H3" s="4">
        <v>12</v>
      </c>
      <c r="I3" s="7" t="s">
        <v>39</v>
      </c>
      <c r="J3" s="8">
        <v>0</v>
      </c>
      <c r="K3" s="8">
        <v>12</v>
      </c>
      <c r="L3" s="8">
        <v>12</v>
      </c>
    </row>
    <row r="4" spans="1:12" s="1" customFormat="1" ht="15.75" x14ac:dyDescent="0.25">
      <c r="A4" s="7" t="s">
        <v>40</v>
      </c>
      <c r="B4" s="7">
        <v>491</v>
      </c>
      <c r="C4" s="8">
        <v>0</v>
      </c>
      <c r="D4" s="8">
        <v>491</v>
      </c>
      <c r="E4" s="7"/>
      <c r="F4" s="8">
        <v>0</v>
      </c>
      <c r="G4" s="8">
        <v>0</v>
      </c>
      <c r="H4" s="4">
        <v>491</v>
      </c>
      <c r="J4" s="8">
        <v>0</v>
      </c>
      <c r="K4" s="8">
        <v>491</v>
      </c>
      <c r="L4" s="8">
        <v>0</v>
      </c>
    </row>
    <row r="5" spans="1:12" s="1" customFormat="1" ht="15.75" x14ac:dyDescent="0.25">
      <c r="A5" s="7" t="s">
        <v>41</v>
      </c>
      <c r="B5" s="7">
        <v>1261</v>
      </c>
      <c r="C5" s="8">
        <v>600</v>
      </c>
      <c r="D5" s="8">
        <v>661</v>
      </c>
      <c r="E5" s="7" t="s">
        <v>39</v>
      </c>
      <c r="F5" s="8">
        <v>0</v>
      </c>
      <c r="G5" s="8">
        <v>330</v>
      </c>
      <c r="H5" s="4">
        <v>331</v>
      </c>
      <c r="J5" s="8">
        <v>0</v>
      </c>
      <c r="K5" s="8">
        <v>331</v>
      </c>
      <c r="L5" s="8">
        <v>0</v>
      </c>
    </row>
    <row r="6" spans="1:12" s="1" customFormat="1" ht="15.75" x14ac:dyDescent="0.25">
      <c r="A6" s="7" t="s">
        <v>42</v>
      </c>
      <c r="B6" s="7">
        <v>950</v>
      </c>
      <c r="C6" s="8">
        <v>120</v>
      </c>
      <c r="D6" s="8">
        <v>830</v>
      </c>
      <c r="E6" s="7"/>
      <c r="F6" s="8">
        <v>0</v>
      </c>
      <c r="G6" s="8">
        <v>120</v>
      </c>
      <c r="H6" s="4">
        <v>710</v>
      </c>
      <c r="J6" s="8">
        <v>0</v>
      </c>
      <c r="K6" s="8">
        <v>120</v>
      </c>
      <c r="L6" s="8">
        <v>590</v>
      </c>
    </row>
    <row r="7" spans="1:12" s="1" customFormat="1" ht="15.75" x14ac:dyDescent="0.25">
      <c r="A7" s="7" t="s">
        <v>43</v>
      </c>
      <c r="B7" s="7">
        <v>540</v>
      </c>
      <c r="C7" s="8"/>
      <c r="D7" s="8">
        <v>540</v>
      </c>
      <c r="E7" s="7"/>
      <c r="F7" s="8">
        <v>50</v>
      </c>
      <c r="G7" s="8">
        <v>0</v>
      </c>
      <c r="H7" s="4">
        <v>590</v>
      </c>
      <c r="J7" s="8">
        <v>50</v>
      </c>
      <c r="K7" s="8">
        <v>400</v>
      </c>
      <c r="L7" s="8">
        <v>240</v>
      </c>
    </row>
    <row r="8" spans="1:12" s="1" customFormat="1" ht="15.75" x14ac:dyDescent="0.25">
      <c r="A8" s="7" t="s">
        <v>44</v>
      </c>
      <c r="B8" s="7">
        <v>307</v>
      </c>
      <c r="C8" s="8">
        <v>0</v>
      </c>
      <c r="D8" s="8">
        <v>307</v>
      </c>
      <c r="E8" s="7"/>
      <c r="F8" s="8">
        <v>300</v>
      </c>
      <c r="G8" s="8">
        <v>0</v>
      </c>
      <c r="H8" s="4">
        <v>607</v>
      </c>
      <c r="J8" s="8">
        <v>300</v>
      </c>
      <c r="K8" s="8">
        <v>0</v>
      </c>
      <c r="L8" s="8">
        <v>907</v>
      </c>
    </row>
    <row r="9" spans="1:12" s="1" customFormat="1" ht="15.75" x14ac:dyDescent="0.25">
      <c r="A9" s="7" t="s">
        <v>32</v>
      </c>
      <c r="B9" s="7">
        <v>77</v>
      </c>
      <c r="C9" s="8">
        <v>0</v>
      </c>
      <c r="D9" s="8">
        <v>77</v>
      </c>
      <c r="E9" s="7"/>
      <c r="F9" s="8">
        <v>0</v>
      </c>
      <c r="G9" s="8">
        <v>0</v>
      </c>
      <c r="H9" s="4">
        <v>77</v>
      </c>
      <c r="J9" s="8">
        <v>0</v>
      </c>
      <c r="K9" s="8">
        <v>0</v>
      </c>
      <c r="L9" s="8">
        <v>77</v>
      </c>
    </row>
    <row r="10" spans="1:12" s="1" customFormat="1" ht="15.75" x14ac:dyDescent="0.25">
      <c r="A10" s="7" t="s">
        <v>45</v>
      </c>
      <c r="B10" s="7">
        <v>508</v>
      </c>
      <c r="C10" s="8">
        <v>0</v>
      </c>
      <c r="D10" s="8">
        <v>508</v>
      </c>
      <c r="E10" s="7"/>
      <c r="F10" s="8">
        <v>264</v>
      </c>
      <c r="G10" s="8">
        <v>0</v>
      </c>
      <c r="H10" s="4">
        <v>772</v>
      </c>
      <c r="J10" s="8">
        <v>0</v>
      </c>
      <c r="K10" s="8">
        <v>0</v>
      </c>
      <c r="L10" s="8">
        <v>772</v>
      </c>
    </row>
    <row r="11" spans="1:12" s="1" customFormat="1" ht="15.75" x14ac:dyDescent="0.25">
      <c r="A11" s="7"/>
      <c r="B11" s="7"/>
      <c r="C11" s="7"/>
      <c r="D11" s="7"/>
      <c r="E11" s="7"/>
      <c r="F11" s="7"/>
      <c r="G11" s="7"/>
      <c r="J11" s="7"/>
      <c r="K11" s="7"/>
      <c r="L11" s="7"/>
    </row>
    <row r="12" spans="1:12" s="1" customFormat="1" ht="15.75" x14ac:dyDescent="0.25">
      <c r="A12" s="7"/>
      <c r="B12" s="7"/>
      <c r="C12" s="7"/>
      <c r="D12" s="7"/>
      <c r="E12" s="7"/>
      <c r="F12" s="7"/>
      <c r="G12" s="7"/>
      <c r="J12" s="7"/>
      <c r="K12" s="7"/>
      <c r="L12" s="7"/>
    </row>
    <row r="13" spans="1:12" s="1" customFormat="1" ht="15.7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2" s="1" customFormat="1" ht="15.7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2" s="1" customFormat="1" ht="15.7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2" s="1" customFormat="1" x14ac:dyDescent="0.25"/>
    <row r="17" s="1" customFormat="1" x14ac:dyDescent="0.25"/>
    <row r="18" s="1" customFormat="1" x14ac:dyDescent="0.25"/>
  </sheetData>
  <mergeCells count="2">
    <mergeCell ref="F1:G1"/>
    <mergeCell ref="J1:K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</dc:creator>
  <cp:keywords/>
  <dc:description/>
  <cp:lastModifiedBy>Munslow Parish Council</cp:lastModifiedBy>
  <cp:revision/>
  <cp:lastPrinted>2022-11-28T14:35:26Z</cp:lastPrinted>
  <dcterms:created xsi:type="dcterms:W3CDTF">2020-12-29T14:55:28Z</dcterms:created>
  <dcterms:modified xsi:type="dcterms:W3CDTF">2023-05-04T09:55:14Z</dcterms:modified>
  <cp:category/>
  <cp:contentStatus/>
</cp:coreProperties>
</file>